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A84D74E3-A980-4231-BAE6-17C8C936C509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Yıllık Kullanma Ücreti" sheetId="24" r:id="rId1"/>
    <sheet name="Ocak" sheetId="9" r:id="rId2"/>
    <sheet name="Şubat" sheetId="11" r:id="rId3"/>
    <sheet name="Mart" sheetId="12" r:id="rId4"/>
    <sheet name="Nisan" sheetId="13" r:id="rId5"/>
    <sheet name="Mayıs" sheetId="14" r:id="rId6"/>
    <sheet name="Haziran" sheetId="15" r:id="rId7"/>
    <sheet name="Temmuz" sheetId="16" r:id="rId8"/>
    <sheet name="Ağustos" sheetId="17" r:id="rId9"/>
    <sheet name="Eylül" sheetId="18" r:id="rId10"/>
    <sheet name="Ekim" sheetId="19" r:id="rId11"/>
    <sheet name="Kasım" sheetId="20" r:id="rId12"/>
    <sheet name="Aralık" sheetId="23" r:id="rId13"/>
    <sheet name="Birim Ücretler" sheetId="2" r:id="rId14"/>
    <sheet name="Tahakkuk" sheetId="2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23" l="1"/>
  <c r="Q22" i="23"/>
  <c r="Q21" i="23"/>
  <c r="P21" i="23"/>
  <c r="Q20" i="23"/>
  <c r="P20" i="23"/>
  <c r="O20" i="23"/>
  <c r="Q19" i="23"/>
  <c r="P19" i="23"/>
  <c r="O19" i="23"/>
  <c r="N19" i="23"/>
  <c r="Q18" i="23"/>
  <c r="P18" i="23"/>
  <c r="O18" i="23"/>
  <c r="N18" i="23"/>
  <c r="M18" i="23"/>
  <c r="Q17" i="23"/>
  <c r="P17" i="23"/>
  <c r="O17" i="23"/>
  <c r="N17" i="23"/>
  <c r="M17" i="23"/>
  <c r="L17" i="23"/>
  <c r="D10" i="23"/>
  <c r="C10" i="23"/>
  <c r="G10" i="23" s="1"/>
  <c r="G12" i="23" s="1"/>
  <c r="E9" i="23"/>
  <c r="H9" i="23" s="1"/>
  <c r="I9" i="23" s="1"/>
  <c r="E8" i="23"/>
  <c r="H8" i="23" s="1"/>
  <c r="I8" i="23" s="1"/>
  <c r="E7" i="23"/>
  <c r="H7" i="23" s="1"/>
  <c r="I7" i="23" s="1"/>
  <c r="E6" i="23"/>
  <c r="H6" i="23" s="1"/>
  <c r="I6" i="23" s="1"/>
  <c r="E5" i="23"/>
  <c r="H5" i="23" s="1"/>
  <c r="I5" i="23" s="1"/>
  <c r="E4" i="23"/>
  <c r="H4" i="23" s="1"/>
  <c r="I4" i="23" s="1"/>
  <c r="E3" i="23"/>
  <c r="H3" i="23" s="1"/>
  <c r="I3" i="23" s="1"/>
  <c r="H24" i="20"/>
  <c r="Q22" i="20"/>
  <c r="Q21" i="20"/>
  <c r="P21" i="20"/>
  <c r="Q20" i="20"/>
  <c r="P20" i="20"/>
  <c r="O20" i="20"/>
  <c r="Q19" i="20"/>
  <c r="P19" i="20"/>
  <c r="O19" i="20"/>
  <c r="N19" i="20"/>
  <c r="Q18" i="20"/>
  <c r="P18" i="20"/>
  <c r="O18" i="20"/>
  <c r="N18" i="20"/>
  <c r="M18" i="20"/>
  <c r="Q17" i="20"/>
  <c r="P17" i="20"/>
  <c r="O17" i="20"/>
  <c r="N17" i="20"/>
  <c r="M17" i="20"/>
  <c r="L17" i="20"/>
  <c r="D10" i="20"/>
  <c r="C10" i="20"/>
  <c r="E9" i="20"/>
  <c r="H9" i="20" s="1"/>
  <c r="I9" i="20" s="1"/>
  <c r="E8" i="20"/>
  <c r="H8" i="20" s="1"/>
  <c r="I8" i="20" s="1"/>
  <c r="E7" i="20"/>
  <c r="H7" i="20" s="1"/>
  <c r="I7" i="20" s="1"/>
  <c r="E6" i="20"/>
  <c r="H6" i="20" s="1"/>
  <c r="I6" i="20" s="1"/>
  <c r="E5" i="20"/>
  <c r="H5" i="20" s="1"/>
  <c r="I5" i="20" s="1"/>
  <c r="E4" i="20"/>
  <c r="H4" i="20" s="1"/>
  <c r="I4" i="20" s="1"/>
  <c r="E3" i="20"/>
  <c r="H3" i="20" s="1"/>
  <c r="I3" i="20" s="1"/>
  <c r="H24" i="19"/>
  <c r="Q22" i="19"/>
  <c r="Q21" i="19"/>
  <c r="P21" i="19"/>
  <c r="Q20" i="19"/>
  <c r="P20" i="19"/>
  <c r="O20" i="19"/>
  <c r="Q19" i="19"/>
  <c r="P19" i="19"/>
  <c r="O19" i="19"/>
  <c r="N19" i="19"/>
  <c r="Q18" i="19"/>
  <c r="P18" i="19"/>
  <c r="O18" i="19"/>
  <c r="N18" i="19"/>
  <c r="M18" i="19"/>
  <c r="Q17" i="19"/>
  <c r="P17" i="19"/>
  <c r="O17" i="19"/>
  <c r="N17" i="19"/>
  <c r="M17" i="19"/>
  <c r="L17" i="19"/>
  <c r="D10" i="19"/>
  <c r="C10" i="19"/>
  <c r="E9" i="19"/>
  <c r="H9" i="19" s="1"/>
  <c r="I9" i="19" s="1"/>
  <c r="E8" i="19"/>
  <c r="H8" i="19" s="1"/>
  <c r="I8" i="19" s="1"/>
  <c r="E7" i="19"/>
  <c r="H7" i="19" s="1"/>
  <c r="I7" i="19" s="1"/>
  <c r="E6" i="19"/>
  <c r="H6" i="19" s="1"/>
  <c r="I6" i="19" s="1"/>
  <c r="E5" i="19"/>
  <c r="H5" i="19" s="1"/>
  <c r="I5" i="19" s="1"/>
  <c r="E4" i="19"/>
  <c r="H4" i="19" s="1"/>
  <c r="I4" i="19" s="1"/>
  <c r="E3" i="19"/>
  <c r="H3" i="19" s="1"/>
  <c r="I3" i="19" s="1"/>
  <c r="H24" i="18"/>
  <c r="Q22" i="18"/>
  <c r="Q21" i="18"/>
  <c r="P21" i="18"/>
  <c r="Q20" i="18"/>
  <c r="P20" i="18"/>
  <c r="O20" i="18"/>
  <c r="Q19" i="18"/>
  <c r="P19" i="18"/>
  <c r="O19" i="18"/>
  <c r="N19" i="18"/>
  <c r="Q18" i="18"/>
  <c r="P18" i="18"/>
  <c r="O18" i="18"/>
  <c r="N18" i="18"/>
  <c r="M18" i="18"/>
  <c r="Q17" i="18"/>
  <c r="P17" i="18"/>
  <c r="O17" i="18"/>
  <c r="N17" i="18"/>
  <c r="M17" i="18"/>
  <c r="L17" i="18"/>
  <c r="D10" i="18"/>
  <c r="C10" i="18"/>
  <c r="E9" i="18"/>
  <c r="H9" i="18" s="1"/>
  <c r="I9" i="18" s="1"/>
  <c r="E8" i="18"/>
  <c r="H8" i="18" s="1"/>
  <c r="I8" i="18" s="1"/>
  <c r="E7" i="18"/>
  <c r="H7" i="18" s="1"/>
  <c r="I7" i="18" s="1"/>
  <c r="E6" i="18"/>
  <c r="H6" i="18" s="1"/>
  <c r="I6" i="18" s="1"/>
  <c r="E5" i="18"/>
  <c r="H5" i="18" s="1"/>
  <c r="I5" i="18" s="1"/>
  <c r="E4" i="18"/>
  <c r="H4" i="18" s="1"/>
  <c r="I4" i="18" s="1"/>
  <c r="E3" i="18"/>
  <c r="H3" i="18" s="1"/>
  <c r="I3" i="18" s="1"/>
  <c r="H24" i="17"/>
  <c r="Q22" i="17"/>
  <c r="Q21" i="17"/>
  <c r="P21" i="17"/>
  <c r="Q20" i="17"/>
  <c r="P20" i="17"/>
  <c r="O20" i="17"/>
  <c r="Q19" i="17"/>
  <c r="P19" i="17"/>
  <c r="O19" i="17"/>
  <c r="N19" i="17"/>
  <c r="Q18" i="17"/>
  <c r="P18" i="17"/>
  <c r="O18" i="17"/>
  <c r="N18" i="17"/>
  <c r="M18" i="17"/>
  <c r="Q17" i="17"/>
  <c r="P17" i="17"/>
  <c r="O17" i="17"/>
  <c r="N17" i="17"/>
  <c r="M17" i="17"/>
  <c r="L17" i="17"/>
  <c r="D10" i="17"/>
  <c r="C10" i="17"/>
  <c r="E9" i="17"/>
  <c r="H9" i="17" s="1"/>
  <c r="I9" i="17" s="1"/>
  <c r="E8" i="17"/>
  <c r="H8" i="17" s="1"/>
  <c r="I8" i="17" s="1"/>
  <c r="E7" i="17"/>
  <c r="H7" i="17" s="1"/>
  <c r="I7" i="17" s="1"/>
  <c r="E6" i="17"/>
  <c r="H6" i="17" s="1"/>
  <c r="I6" i="17" s="1"/>
  <c r="E5" i="17"/>
  <c r="H5" i="17" s="1"/>
  <c r="I5" i="17" s="1"/>
  <c r="E4" i="17"/>
  <c r="H4" i="17" s="1"/>
  <c r="I4" i="17" s="1"/>
  <c r="E3" i="17"/>
  <c r="H3" i="17" s="1"/>
  <c r="I3" i="17" s="1"/>
  <c r="H24" i="16"/>
  <c r="Q22" i="16"/>
  <c r="Q21" i="16"/>
  <c r="P21" i="16"/>
  <c r="Q20" i="16"/>
  <c r="P20" i="16"/>
  <c r="O20" i="16"/>
  <c r="Q19" i="16"/>
  <c r="P19" i="16"/>
  <c r="O19" i="16"/>
  <c r="N19" i="16"/>
  <c r="Q18" i="16"/>
  <c r="P18" i="16"/>
  <c r="O18" i="16"/>
  <c r="N18" i="16"/>
  <c r="M18" i="16"/>
  <c r="Q17" i="16"/>
  <c r="P17" i="16"/>
  <c r="O17" i="16"/>
  <c r="N17" i="16"/>
  <c r="M17" i="16"/>
  <c r="L17" i="16"/>
  <c r="D10" i="16"/>
  <c r="C10" i="16"/>
  <c r="E9" i="16"/>
  <c r="H9" i="16" s="1"/>
  <c r="I9" i="16" s="1"/>
  <c r="E8" i="16"/>
  <c r="H8" i="16" s="1"/>
  <c r="I8" i="16" s="1"/>
  <c r="E7" i="16"/>
  <c r="H7" i="16" s="1"/>
  <c r="I7" i="16" s="1"/>
  <c r="E6" i="16"/>
  <c r="H6" i="16" s="1"/>
  <c r="I6" i="16" s="1"/>
  <c r="E5" i="16"/>
  <c r="H5" i="16" s="1"/>
  <c r="I5" i="16" s="1"/>
  <c r="E4" i="16"/>
  <c r="H4" i="16" s="1"/>
  <c r="I4" i="16" s="1"/>
  <c r="E3" i="16"/>
  <c r="H3" i="16" s="1"/>
  <c r="I3" i="16" s="1"/>
  <c r="H24" i="15"/>
  <c r="Q22" i="15"/>
  <c r="Q21" i="15"/>
  <c r="P21" i="15"/>
  <c r="Q20" i="15"/>
  <c r="P20" i="15"/>
  <c r="O20" i="15"/>
  <c r="Q19" i="15"/>
  <c r="P19" i="15"/>
  <c r="O19" i="15"/>
  <c r="N19" i="15"/>
  <c r="Q18" i="15"/>
  <c r="P18" i="15"/>
  <c r="O18" i="15"/>
  <c r="N18" i="15"/>
  <c r="M18" i="15"/>
  <c r="Q17" i="15"/>
  <c r="P17" i="15"/>
  <c r="O17" i="15"/>
  <c r="N17" i="15"/>
  <c r="M17" i="15"/>
  <c r="L17" i="15"/>
  <c r="D10" i="15"/>
  <c r="C10" i="15"/>
  <c r="E9" i="15"/>
  <c r="H9" i="15" s="1"/>
  <c r="I9" i="15" s="1"/>
  <c r="E8" i="15"/>
  <c r="H8" i="15" s="1"/>
  <c r="I8" i="15" s="1"/>
  <c r="E7" i="15"/>
  <c r="H7" i="15" s="1"/>
  <c r="I7" i="15" s="1"/>
  <c r="E6" i="15"/>
  <c r="H6" i="15" s="1"/>
  <c r="I6" i="15" s="1"/>
  <c r="E5" i="15"/>
  <c r="H5" i="15" s="1"/>
  <c r="I5" i="15" s="1"/>
  <c r="E4" i="15"/>
  <c r="H4" i="15" s="1"/>
  <c r="I4" i="15" s="1"/>
  <c r="E3" i="15"/>
  <c r="H3" i="15" s="1"/>
  <c r="I3" i="15" s="1"/>
  <c r="H24" i="14"/>
  <c r="Q22" i="14"/>
  <c r="Q21" i="14"/>
  <c r="P21" i="14"/>
  <c r="Q20" i="14"/>
  <c r="P20" i="14"/>
  <c r="O20" i="14"/>
  <c r="Q19" i="14"/>
  <c r="P19" i="14"/>
  <c r="O19" i="14"/>
  <c r="N19" i="14"/>
  <c r="Q18" i="14"/>
  <c r="P18" i="14"/>
  <c r="O18" i="14"/>
  <c r="N18" i="14"/>
  <c r="M18" i="14"/>
  <c r="Q17" i="14"/>
  <c r="P17" i="14"/>
  <c r="O17" i="14"/>
  <c r="N17" i="14"/>
  <c r="M17" i="14"/>
  <c r="L17" i="14"/>
  <c r="D10" i="14"/>
  <c r="C10" i="14"/>
  <c r="E9" i="14"/>
  <c r="H9" i="14" s="1"/>
  <c r="I9" i="14" s="1"/>
  <c r="E8" i="14"/>
  <c r="H8" i="14" s="1"/>
  <c r="I8" i="14" s="1"/>
  <c r="E7" i="14"/>
  <c r="H7" i="14" s="1"/>
  <c r="I7" i="14" s="1"/>
  <c r="E6" i="14"/>
  <c r="H6" i="14" s="1"/>
  <c r="I6" i="14" s="1"/>
  <c r="E5" i="14"/>
  <c r="H5" i="14" s="1"/>
  <c r="I5" i="14" s="1"/>
  <c r="E4" i="14"/>
  <c r="H4" i="14" s="1"/>
  <c r="I4" i="14" s="1"/>
  <c r="E3" i="14"/>
  <c r="H3" i="14" s="1"/>
  <c r="I3" i="14" s="1"/>
  <c r="H24" i="13"/>
  <c r="Q22" i="13"/>
  <c r="Q21" i="13"/>
  <c r="P21" i="13"/>
  <c r="Q20" i="13"/>
  <c r="P20" i="13"/>
  <c r="O20" i="13"/>
  <c r="Q19" i="13"/>
  <c r="P19" i="13"/>
  <c r="O19" i="13"/>
  <c r="N19" i="13"/>
  <c r="Q18" i="13"/>
  <c r="P18" i="13"/>
  <c r="O18" i="13"/>
  <c r="N18" i="13"/>
  <c r="M18" i="13"/>
  <c r="Q17" i="13"/>
  <c r="P17" i="13"/>
  <c r="O17" i="13"/>
  <c r="N17" i="13"/>
  <c r="M17" i="13"/>
  <c r="L17" i="13"/>
  <c r="D10" i="13"/>
  <c r="C10" i="13"/>
  <c r="E9" i="13"/>
  <c r="H9" i="13" s="1"/>
  <c r="I9" i="13" s="1"/>
  <c r="E8" i="13"/>
  <c r="H8" i="13" s="1"/>
  <c r="I8" i="13" s="1"/>
  <c r="E7" i="13"/>
  <c r="H7" i="13" s="1"/>
  <c r="I7" i="13" s="1"/>
  <c r="E6" i="13"/>
  <c r="H6" i="13" s="1"/>
  <c r="I6" i="13" s="1"/>
  <c r="E5" i="13"/>
  <c r="H5" i="13" s="1"/>
  <c r="I5" i="13" s="1"/>
  <c r="E4" i="13"/>
  <c r="H4" i="13" s="1"/>
  <c r="I4" i="13" s="1"/>
  <c r="E3" i="13"/>
  <c r="H3" i="13" s="1"/>
  <c r="I3" i="13" s="1"/>
  <c r="H24" i="12"/>
  <c r="Q22" i="12"/>
  <c r="Q21" i="12"/>
  <c r="P21" i="12"/>
  <c r="Q20" i="12"/>
  <c r="P20" i="12"/>
  <c r="O20" i="12"/>
  <c r="Q19" i="12"/>
  <c r="P19" i="12"/>
  <c r="O19" i="12"/>
  <c r="N19" i="12"/>
  <c r="Q18" i="12"/>
  <c r="P18" i="12"/>
  <c r="O18" i="12"/>
  <c r="N18" i="12"/>
  <c r="M18" i="12"/>
  <c r="Q17" i="12"/>
  <c r="P17" i="12"/>
  <c r="O17" i="12"/>
  <c r="N17" i="12"/>
  <c r="M17" i="12"/>
  <c r="L17" i="12"/>
  <c r="D10" i="12"/>
  <c r="C10" i="12"/>
  <c r="E9" i="12"/>
  <c r="H9" i="12" s="1"/>
  <c r="I9" i="12" s="1"/>
  <c r="E8" i="12"/>
  <c r="H8" i="12" s="1"/>
  <c r="I8" i="12" s="1"/>
  <c r="E7" i="12"/>
  <c r="H7" i="12" s="1"/>
  <c r="I7" i="12" s="1"/>
  <c r="E6" i="12"/>
  <c r="H6" i="12" s="1"/>
  <c r="I6" i="12" s="1"/>
  <c r="E5" i="12"/>
  <c r="H5" i="12" s="1"/>
  <c r="I5" i="12" s="1"/>
  <c r="E4" i="12"/>
  <c r="H4" i="12" s="1"/>
  <c r="I4" i="12" s="1"/>
  <c r="E3" i="12"/>
  <c r="H3" i="12" s="1"/>
  <c r="I3" i="12" s="1"/>
  <c r="H24" i="11"/>
  <c r="Q22" i="11"/>
  <c r="Q21" i="11"/>
  <c r="P21" i="11"/>
  <c r="Q20" i="11"/>
  <c r="P20" i="11"/>
  <c r="O20" i="11"/>
  <c r="Q19" i="11"/>
  <c r="P19" i="11"/>
  <c r="O19" i="11"/>
  <c r="N19" i="11"/>
  <c r="Q18" i="11"/>
  <c r="P18" i="11"/>
  <c r="O18" i="11"/>
  <c r="N18" i="11"/>
  <c r="M18" i="11"/>
  <c r="Q17" i="11"/>
  <c r="P17" i="11"/>
  <c r="O17" i="11"/>
  <c r="N17" i="11"/>
  <c r="M17" i="11"/>
  <c r="L17" i="11"/>
  <c r="D10" i="11"/>
  <c r="C10" i="11"/>
  <c r="E9" i="11"/>
  <c r="H9" i="11" s="1"/>
  <c r="I9" i="11" s="1"/>
  <c r="E8" i="11"/>
  <c r="H8" i="11" s="1"/>
  <c r="I8" i="11" s="1"/>
  <c r="E7" i="11"/>
  <c r="H7" i="11" s="1"/>
  <c r="I7" i="11" s="1"/>
  <c r="E6" i="11"/>
  <c r="H6" i="11" s="1"/>
  <c r="I6" i="11" s="1"/>
  <c r="E5" i="11"/>
  <c r="H5" i="11" s="1"/>
  <c r="I5" i="11" s="1"/>
  <c r="E4" i="11"/>
  <c r="H4" i="11" s="1"/>
  <c r="I4" i="11" s="1"/>
  <c r="E3" i="11"/>
  <c r="H3" i="11" s="1"/>
  <c r="I3" i="11" s="1"/>
  <c r="G10" i="16" l="1"/>
  <c r="G12" i="16" s="1"/>
  <c r="G10" i="18"/>
  <c r="G12" i="18" s="1"/>
  <c r="G10" i="19"/>
  <c r="G12" i="19" s="1"/>
  <c r="G10" i="20"/>
  <c r="G12" i="20" s="1"/>
  <c r="G10" i="13"/>
  <c r="G12" i="13" s="1"/>
  <c r="G10" i="17"/>
  <c r="G12" i="17" s="1"/>
  <c r="G10" i="14"/>
  <c r="G12" i="14" s="1"/>
  <c r="G10" i="15"/>
  <c r="G12" i="15" s="1"/>
  <c r="Q24" i="14"/>
  <c r="H11" i="14" s="1"/>
  <c r="I11" i="14" s="1"/>
  <c r="Q24" i="13"/>
  <c r="H11" i="13" s="1"/>
  <c r="I11" i="13" s="1"/>
  <c r="G10" i="11"/>
  <c r="G12" i="11" s="1"/>
  <c r="Q24" i="11"/>
  <c r="H11" i="11" s="1"/>
  <c r="I11" i="11" s="1"/>
  <c r="G10" i="12"/>
  <c r="G12" i="12" s="1"/>
  <c r="Q24" i="12"/>
  <c r="H11" i="12" s="1"/>
  <c r="I11" i="12" s="1"/>
  <c r="Q24" i="15"/>
  <c r="H11" i="15" s="1"/>
  <c r="I11" i="15" s="1"/>
  <c r="Q24" i="16"/>
  <c r="H11" i="16" s="1"/>
  <c r="I11" i="16" s="1"/>
  <c r="Q24" i="17"/>
  <c r="H11" i="17" s="1"/>
  <c r="I11" i="17" s="1"/>
  <c r="Q24" i="18"/>
  <c r="H11" i="18" s="1"/>
  <c r="I11" i="18" s="1"/>
  <c r="Q24" i="20"/>
  <c r="H11" i="20" s="1"/>
  <c r="I11" i="20" s="1"/>
  <c r="Q24" i="23"/>
  <c r="H11" i="23" s="1"/>
  <c r="I11" i="23" s="1"/>
  <c r="Q24" i="19"/>
  <c r="H11" i="19" s="1"/>
  <c r="I11" i="19" s="1"/>
  <c r="I10" i="23"/>
  <c r="I10" i="20"/>
  <c r="I10" i="19"/>
  <c r="I10" i="18"/>
  <c r="I10" i="17"/>
  <c r="I10" i="16"/>
  <c r="I10" i="15"/>
  <c r="I10" i="14"/>
  <c r="I10" i="13"/>
  <c r="I10" i="12"/>
  <c r="I10" i="11"/>
  <c r="C10" i="9"/>
  <c r="I12" i="15" l="1"/>
  <c r="I12" i="20"/>
  <c r="I13" i="20" s="1"/>
  <c r="I12" i="13"/>
  <c r="I13" i="13" s="1"/>
  <c r="I12" i="14"/>
  <c r="I13" i="14" s="1"/>
  <c r="I12" i="17"/>
  <c r="I13" i="17" s="1"/>
  <c r="I13" i="15"/>
  <c r="I12" i="12"/>
  <c r="I13" i="12" s="1"/>
  <c r="I12" i="11"/>
  <c r="I13" i="11" s="1"/>
  <c r="I12" i="18"/>
  <c r="I13" i="18" s="1"/>
  <c r="I12" i="16"/>
  <c r="I13" i="16" s="1"/>
  <c r="I12" i="23"/>
  <c r="I13" i="23" s="1"/>
  <c r="I12" i="19"/>
  <c r="I13" i="19" s="1"/>
  <c r="K2" i="9"/>
  <c r="D9" i="24" l="1"/>
  <c r="F9" i="24" s="1"/>
  <c r="D8" i="24"/>
  <c r="F8" i="24" s="1"/>
  <c r="D7" i="24"/>
  <c r="F7" i="24" s="1"/>
  <c r="D6" i="24"/>
  <c r="F6" i="24" s="1"/>
  <c r="D5" i="24"/>
  <c r="F5" i="24" s="1"/>
  <c r="D4" i="24"/>
  <c r="F4" i="24" s="1"/>
  <c r="D3" i="24"/>
  <c r="F3" i="24" s="1"/>
  <c r="I2" i="24"/>
  <c r="B9" i="25" l="1"/>
  <c r="B14" i="25"/>
  <c r="B7" i="25"/>
  <c r="B10" i="25"/>
  <c r="B11" i="25"/>
  <c r="B4" i="25"/>
  <c r="B12" i="25"/>
  <c r="B6" i="25"/>
  <c r="B5" i="25"/>
  <c r="B8" i="25"/>
  <c r="B13" i="25"/>
  <c r="G8" i="24"/>
  <c r="G4" i="24"/>
  <c r="G7" i="24"/>
  <c r="G5" i="24"/>
  <c r="G9" i="24"/>
  <c r="G3" i="24"/>
  <c r="G6" i="24"/>
  <c r="G10" i="24" l="1"/>
  <c r="C7" i="25"/>
  <c r="C12" i="25"/>
  <c r="H24" i="9"/>
  <c r="Q22" i="9"/>
  <c r="Q21" i="9"/>
  <c r="P21" i="9"/>
  <c r="Q20" i="9"/>
  <c r="P20" i="9"/>
  <c r="O20" i="9"/>
  <c r="Q19" i="9"/>
  <c r="P19" i="9"/>
  <c r="O19" i="9"/>
  <c r="N19" i="9"/>
  <c r="Q18" i="9"/>
  <c r="P18" i="9"/>
  <c r="O18" i="9"/>
  <c r="N18" i="9"/>
  <c r="M18" i="9"/>
  <c r="Q17" i="9"/>
  <c r="P17" i="9"/>
  <c r="O17" i="9"/>
  <c r="N17" i="9"/>
  <c r="M17" i="9"/>
  <c r="L17" i="9"/>
  <c r="D10" i="9"/>
  <c r="G10" i="9" s="1"/>
  <c r="E9" i="9"/>
  <c r="H9" i="9" s="1"/>
  <c r="E8" i="9"/>
  <c r="E7" i="9"/>
  <c r="H7" i="9" s="1"/>
  <c r="E6" i="9"/>
  <c r="H6" i="9" s="1"/>
  <c r="E5" i="9"/>
  <c r="E4" i="9"/>
  <c r="E3" i="9"/>
  <c r="H3" i="9" s="1"/>
  <c r="H8" i="9" l="1"/>
  <c r="I8" i="9" s="1"/>
  <c r="H5" i="9"/>
  <c r="I5" i="9" s="1"/>
  <c r="C8" i="25"/>
  <c r="H4" i="9"/>
  <c r="I4" i="9" s="1"/>
  <c r="D2" i="25"/>
  <c r="C2" i="25"/>
  <c r="D14" i="25"/>
  <c r="C14" i="25"/>
  <c r="D13" i="25"/>
  <c r="C13" i="25"/>
  <c r="D11" i="25"/>
  <c r="C11" i="25"/>
  <c r="D10" i="25"/>
  <c r="C10" i="25"/>
  <c r="D9" i="25"/>
  <c r="C9" i="25"/>
  <c r="D5" i="25"/>
  <c r="C5" i="25"/>
  <c r="D4" i="25"/>
  <c r="C4" i="25"/>
  <c r="G12" i="9"/>
  <c r="B3" i="25" s="1"/>
  <c r="D8" i="25"/>
  <c r="D7" i="25"/>
  <c r="D12" i="25"/>
  <c r="I3" i="9"/>
  <c r="I7" i="9"/>
  <c r="Q24" i="9"/>
  <c r="I6" i="9"/>
  <c r="I9" i="9"/>
  <c r="D6" i="25" l="1"/>
  <c r="C6" i="25"/>
  <c r="I10" i="9"/>
  <c r="H11" i="9"/>
  <c r="I11" i="9" s="1"/>
  <c r="I12" i="9" l="1"/>
  <c r="I13" i="9" l="1"/>
  <c r="D3" i="25" s="1"/>
  <c r="C3" i="25"/>
</calcChain>
</file>

<file path=xl/sharedStrings.xml><?xml version="1.0" encoding="utf-8"?>
<sst xmlns="http://schemas.openxmlformats.org/spreadsheetml/2006/main" count="702" uniqueCount="63">
  <si>
    <t>2 MHz dahil olmak üzere</t>
  </si>
  <si>
    <t>2 MHz-7 MHz (dahil)</t>
  </si>
  <si>
    <t>7 MHz-28 MHz (dahil)</t>
  </si>
  <si>
    <t>28 MHz-56 MHz (dahil)</t>
  </si>
  <si>
    <t>56 MHz-140 MHz (dahil)</t>
  </si>
  <si>
    <t>140 MHz-250 MHz (dahil)</t>
  </si>
  <si>
    <t>250 MHz ve üzeri</t>
  </si>
  <si>
    <t>Toplam Cihaz Sayısı</t>
  </si>
  <si>
    <t>R/L Değişiklikler</t>
  </si>
  <si>
    <t>Toplam R/L Değişiklik Sayısı</t>
  </si>
  <si>
    <t>Toplam Kullanım Ücreti</t>
  </si>
  <si>
    <t>Sayılar</t>
  </si>
  <si>
    <t>Toplamlar</t>
  </si>
  <si>
    <t>TOPLAM ÜCRET:</t>
  </si>
  <si>
    <t>Katsayı (Kıst)</t>
  </si>
  <si>
    <t>Yeşil alanlar (varsa) doldurulacak</t>
  </si>
  <si>
    <t>R/L Sistemler Kurulan</t>
  </si>
  <si>
    <t>R/L Değişiklik Sayıları</t>
  </si>
  <si>
    <t>R/L Değişiklik Ücretleri</t>
  </si>
  <si>
    <t>Eski                 Yeni</t>
  </si>
  <si>
    <t>2 MHz (dahil)' e kadar</t>
  </si>
  <si>
    <t xml:space="preserve">   Eski                         Yeni</t>
  </si>
  <si>
    <t>140 MHz-250 MHz(dahil)</t>
  </si>
  <si>
    <t>Birim Ücretler (TL)</t>
  </si>
  <si>
    <t xml:space="preserve">Ruhsatname </t>
  </si>
  <si>
    <t>Kullanım</t>
  </si>
  <si>
    <t>Katsayı</t>
  </si>
  <si>
    <t>R/L Sistemler(Mevcut)</t>
  </si>
  <si>
    <t>YILLIK ALTYAPI ÜCRETLERİ</t>
  </si>
  <si>
    <t>OCAK ALTYAPI ÜCRETLERİ</t>
  </si>
  <si>
    <t>ŞUBAT ALTYAPI ÜCRETLERİ</t>
  </si>
  <si>
    <t>MART ALTYAPI ÜCRETLERİ</t>
  </si>
  <si>
    <t>NİSAN ALTYAPI ÜCRETLERİ</t>
  </si>
  <si>
    <t>MAYIS ALTYAPI ÜCRETLERİ</t>
  </si>
  <si>
    <t>HAZİRAN ALTYAPI ÜCRETLERİ</t>
  </si>
  <si>
    <t>TEMMUZ ALTYAPI ÜCRETLERİ</t>
  </si>
  <si>
    <t>AĞUSTOS ALTYAPI ÜCRETLERİ</t>
  </si>
  <si>
    <t>EYLÜL ALTYAPI ÜCRETLERİ</t>
  </si>
  <si>
    <t>EKİM ALTYAPI ÜCRETLERİ</t>
  </si>
  <si>
    <t>KASIM ALTYAPI ÜCRETLERİ</t>
  </si>
  <si>
    <t>ARALIK ALTYAPI ÜCRETLERİ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</si>
  <si>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</si>
  <si>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</si>
  <si>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</si>
  <si>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</si>
  <si>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</si>
  <si>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</si>
  <si>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</si>
  <si>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</si>
  <si>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</si>
  <si>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</si>
  <si>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</si>
  <si>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</si>
  <si>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Yıllık</t>
  </si>
  <si>
    <t>Telsiz Ruhsatname Ücreti</t>
  </si>
  <si>
    <t>Telsiz Kullanma Ücreti</t>
  </si>
  <si>
    <t>Toplam Telsiz Ücretleri</t>
  </si>
  <si>
    <t>Ruhsatname Ücretleri (Birim cihaz başına)</t>
  </si>
  <si>
    <t>Kullanma Ücretleri (Birim cihaz başına)</t>
  </si>
  <si>
    <t>Ruhsatname Ücreti</t>
  </si>
  <si>
    <t>Kullanım Ücreti (Tam)</t>
  </si>
  <si>
    <t>Kullanım Ücreti (Kıst)</t>
  </si>
  <si>
    <t>Kullanım Ücreti (Yıllık)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</si>
</sst>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₺-41F]_-;\-* #,##0.00\ [$₺-41F]_-;_-* &quot;-&quot;??\ [$₺-41F]_-;_-@_-"/>
    <numFmt numFmtId="165" formatCode="#\ ??/12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rgb="FF006100"/>
      <name val="Calibri"/>
      <family val="2"/>
      <charset val="162"/>
      <scheme val="minor"/>
    </font>
    <font>
      <sz val="12"/>
      <color rgb="FF9C0006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5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2" fontId="0" fillId="0" borderId="0" xfId="0" applyNumberFormat="1"/>
    <xf numFmtId="0" fontId="1" fillId="2" borderId="0" xfId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/>
    <xf numFmtId="0" fontId="4" fillId="0" borderId="9" xfId="0" applyFont="1" applyBorder="1" applyAlignment="1">
      <alignment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5" xfId="0" applyFont="1" applyBorder="1"/>
    <xf numFmtId="0" fontId="1" fillId="2" borderId="10" xfId="1" applyBorder="1"/>
    <xf numFmtId="0" fontId="1" fillId="2" borderId="13" xfId="1" applyBorder="1"/>
    <xf numFmtId="0" fontId="0" fillId="0" borderId="15" xfId="0" applyBorder="1"/>
    <xf numFmtId="0" fontId="0" fillId="0" borderId="0" xfId="0" applyBorder="1"/>
    <xf numFmtId="0" fontId="4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22" xfId="0" applyFont="1" applyBorder="1" applyAlignment="1">
      <alignment horizontal="right"/>
    </xf>
    <xf numFmtId="4" fontId="0" fillId="0" borderId="10" xfId="0" applyNumberFormat="1" applyBorder="1"/>
    <xf numFmtId="4" fontId="0" fillId="0" borderId="13" xfId="0" applyNumberFormat="1" applyBorder="1"/>
    <xf numFmtId="4" fontId="5" fillId="3" borderId="15" xfId="2" applyNumberFormat="1" applyFon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16" xfId="0" applyNumberFormat="1" applyBorder="1"/>
    <xf numFmtId="4" fontId="0" fillId="0" borderId="21" xfId="0" applyNumberFormat="1" applyBorder="1"/>
    <xf numFmtId="4" fontId="0" fillId="0" borderId="5" xfId="0" applyNumberFormat="1" applyBorder="1"/>
    <xf numFmtId="4" fontId="2" fillId="3" borderId="12" xfId="2" applyNumberFormat="1" applyBorder="1"/>
    <xf numFmtId="4" fontId="2" fillId="3" borderId="14" xfId="2" applyNumberFormat="1" applyBorder="1"/>
    <xf numFmtId="4" fontId="5" fillId="3" borderId="17" xfId="2" applyNumberFormat="1" applyFont="1" applyBorder="1"/>
    <xf numFmtId="4" fontId="5" fillId="3" borderId="5" xfId="2" applyNumberFormat="1" applyFont="1" applyBorder="1"/>
    <xf numFmtId="0" fontId="8" fillId="0" borderId="0" xfId="0" applyFont="1"/>
    <xf numFmtId="2" fontId="8" fillId="0" borderId="0" xfId="0" applyNumberFormat="1" applyFont="1"/>
    <xf numFmtId="0" fontId="8" fillId="0" borderId="1" xfId="0" applyFont="1" applyBorder="1" applyAlignment="1">
      <alignment textRotation="45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8" fillId="0" borderId="2" xfId="0" applyFont="1" applyBorder="1"/>
    <xf numFmtId="0" fontId="9" fillId="2" borderId="2" xfId="1" applyFont="1" applyBorder="1"/>
    <xf numFmtId="2" fontId="8" fillId="0" borderId="4" xfId="0" applyNumberFormat="1" applyFont="1" applyBorder="1"/>
    <xf numFmtId="0" fontId="10" fillId="3" borderId="2" xfId="2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4" fillId="0" borderId="22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164" fontId="7" fillId="3" borderId="5" xfId="2" applyNumberFormat="1" applyFont="1" applyBorder="1"/>
    <xf numFmtId="164" fontId="6" fillId="3" borderId="5" xfId="2" applyNumberFormat="1" applyFont="1" applyBorder="1"/>
    <xf numFmtId="164" fontId="7" fillId="3" borderId="23" xfId="2" applyNumberFormat="1" applyFont="1" applyBorder="1"/>
    <xf numFmtId="164" fontId="7" fillId="3" borderId="6" xfId="2" applyNumberFormat="1" applyFont="1" applyBorder="1"/>
    <xf numFmtId="4" fontId="2" fillId="3" borderId="28" xfId="2" applyNumberFormat="1" applyBorder="1"/>
    <xf numFmtId="4" fontId="2" fillId="3" borderId="29" xfId="2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1" fillId="2" borderId="7" xfId="1" applyBorder="1"/>
    <xf numFmtId="0" fontId="1" fillId="2" borderId="8" xfId="1" applyBorder="1"/>
    <xf numFmtId="0" fontId="1" fillId="2" borderId="9" xfId="1" applyBorder="1"/>
    <xf numFmtId="4" fontId="2" fillId="3" borderId="30" xfId="2" applyNumberFormat="1" applyBorder="1"/>
    <xf numFmtId="0" fontId="0" fillId="0" borderId="9" xfId="0" applyBorder="1" applyAlignment="1">
      <alignment wrapText="1"/>
    </xf>
    <xf numFmtId="12" fontId="3" fillId="4" borderId="23" xfId="3" applyNumberFormat="1" applyBorder="1" applyAlignment="1">
      <alignment wrapText="1"/>
    </xf>
    <xf numFmtId="164" fontId="0" fillId="0" borderId="0" xfId="0" applyNumberFormat="1"/>
    <xf numFmtId="164" fontId="0" fillId="0" borderId="18" xfId="0" applyNumberFormat="1" applyBorder="1" applyAlignment="1">
      <alignment horizontal="center" wrapText="1"/>
    </xf>
    <xf numFmtId="164" fontId="0" fillId="0" borderId="19" xfId="0" applyNumberFormat="1" applyBorder="1" applyAlignment="1">
      <alignment horizontal="center" wrapText="1"/>
    </xf>
    <xf numFmtId="0" fontId="0" fillId="0" borderId="7" xfId="0" applyBorder="1"/>
    <xf numFmtId="164" fontId="0" fillId="0" borderId="31" xfId="0" applyNumberFormat="1" applyBorder="1"/>
    <xf numFmtId="164" fontId="0" fillId="0" borderId="0" xfId="0" applyNumberFormat="1" applyBorder="1"/>
    <xf numFmtId="0" fontId="0" fillId="0" borderId="9" xfId="0" applyBorder="1"/>
    <xf numFmtId="164" fontId="0" fillId="0" borderId="24" xfId="0" applyNumberFormat="1" applyBorder="1"/>
    <xf numFmtId="164" fontId="2" fillId="3" borderId="32" xfId="2" applyNumberFormat="1" applyBorder="1"/>
    <xf numFmtId="164" fontId="2" fillId="3" borderId="33" xfId="2" applyNumberFormat="1" applyBorder="1"/>
    <xf numFmtId="164" fontId="2" fillId="3" borderId="34" xfId="2" applyNumberFormat="1" applyBorder="1"/>
    <xf numFmtId="164" fontId="0" fillId="0" borderId="20" xfId="0" applyNumberForma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4" fontId="3" fillId="4" borderId="28" xfId="3" applyNumberFormat="1" applyBorder="1"/>
    <xf numFmtId="4" fontId="3" fillId="4" borderId="5" xfId="3" applyNumberFormat="1" applyBorder="1"/>
    <xf numFmtId="4" fontId="3" fillId="4" borderId="12" xfId="3" applyNumberFormat="1" applyBorder="1"/>
    <xf numFmtId="4" fontId="3" fillId="4" borderId="16" xfId="3" applyNumberFormat="1" applyBorder="1"/>
    <xf numFmtId="4" fontId="0" fillId="0" borderId="17" xfId="0" applyNumberFormat="1" applyBorder="1"/>
    <xf numFmtId="4" fontId="0" fillId="0" borderId="0" xfId="0" applyNumberFormat="1"/>
    <xf numFmtId="165" fontId="3" fillId="4" borderId="23" xfId="3" applyNumberFormat="1" applyBorder="1" applyAlignment="1">
      <alignment wrapText="1"/>
    </xf>
    <xf numFmtId="0" fontId="4" fillId="0" borderId="2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İyi" xfId="1" builtinId="26"/>
    <cellStyle name="Kötü" xfId="2" builtinId="27"/>
    <cellStyle name="Normal" xfId="0" builtinId="0"/>
    <cellStyle name="Nötr" xfId="3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zoomScale="85" zoomScaleNormal="85" workbookViewId="0">
      <selection activeCell="G9" sqref="G9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3.140625" customWidth="1"/>
    <col min="5" max="5" width="7.28515625" customWidth="1"/>
    <col min="6" max="6" width="17" customWidth="1"/>
    <col min="7" max="7" width="16.42578125" customWidth="1"/>
    <col min="8" max="8" width="15.7109375" customWidth="1"/>
    <col min="9" max="9" width="11.140625" style="3" customWidth="1"/>
    <col min="10" max="10" width="11" customWidth="1"/>
    <col min="11" max="11" width="11.5703125" customWidth="1"/>
    <col min="12" max="12" width="14.85546875" customWidth="1"/>
  </cols>
  <sheetData>
    <row r="1" spans="1:12" ht="15.75" thickBot="1" x14ac:dyDescent="0.3">
      <c r="A1" s="83" t="s">
        <v>28</v>
      </c>
      <c r="B1" s="83"/>
      <c r="C1" s="83"/>
      <c r="D1" s="83"/>
      <c r="E1" s="83"/>
      <c r="F1" s="83"/>
      <c r="G1" s="83"/>
    </row>
    <row r="2" spans="1:12" s="1" customFormat="1" ht="60.75" thickBot="1" x14ac:dyDescent="0.3">
      <c r="A2" s="17"/>
      <c r="B2" s="18"/>
      <c r="C2" s="19" t="s">
        <v>11</v>
      </c>
      <c r="D2" s="19" t="s">
        <v>58</v>
      </c>
      <c r="E2" s="19"/>
      <c r="F2" s="19"/>
      <c r="G2" s="20" t="s">
        <v>62</v>
      </c>
      <c r="H2" s="46" t="s">
        <v>26</v>
      </c>
      <c r="I2" s="62">
        <f>12/12</f>
        <v>1</v>
      </c>
      <c r="K2" s="4"/>
      <c r="L2" s="1" t="s">
        <v>15</v>
      </c>
    </row>
    <row r="3" spans="1:12" ht="16.5" customHeight="1" thickBot="1" x14ac:dyDescent="0.3">
      <c r="A3" s="9" t="s">
        <v>27</v>
      </c>
      <c r="B3" s="5" t="s">
        <v>20</v>
      </c>
      <c r="C3" s="57"/>
      <c r="D3" s="76">
        <f>'Birim Ücretler'!C3</f>
        <v>242.28</v>
      </c>
      <c r="E3" s="84"/>
      <c r="F3" s="54">
        <f>C3*D3*2</f>
        <v>0</v>
      </c>
      <c r="G3" s="52">
        <f>F3*I2</f>
        <v>0</v>
      </c>
    </row>
    <row r="4" spans="1:12" ht="15.75" thickBot="1" x14ac:dyDescent="0.3">
      <c r="A4" s="10"/>
      <c r="B4" s="6" t="s">
        <v>1</v>
      </c>
      <c r="C4" s="58"/>
      <c r="D4" s="76">
        <f>'Birim Ücretler'!C4</f>
        <v>726.49</v>
      </c>
      <c r="E4" s="85"/>
      <c r="F4" s="55">
        <f t="shared" ref="F4:F9" si="0">C4*D4*2</f>
        <v>0</v>
      </c>
      <c r="G4" s="53">
        <f>F4*I2</f>
        <v>0</v>
      </c>
    </row>
    <row r="5" spans="1:12" ht="15.75" thickBot="1" x14ac:dyDescent="0.3">
      <c r="A5" s="10"/>
      <c r="B5" s="7" t="s">
        <v>2</v>
      </c>
      <c r="C5" s="58"/>
      <c r="D5" s="76">
        <f>'Birim Ücretler'!C5</f>
        <v>1452.18</v>
      </c>
      <c r="E5" s="85"/>
      <c r="F5" s="55">
        <f t="shared" si="0"/>
        <v>0</v>
      </c>
      <c r="G5" s="53">
        <f>F5*I2</f>
        <v>0</v>
      </c>
    </row>
    <row r="6" spans="1:12" ht="15.75" thickBot="1" x14ac:dyDescent="0.3">
      <c r="A6" s="10"/>
      <c r="B6" s="6" t="s">
        <v>3</v>
      </c>
      <c r="C6" s="58"/>
      <c r="D6" s="76">
        <f>'Birim Ücretler'!C6</f>
        <v>2904.89</v>
      </c>
      <c r="E6" s="85"/>
      <c r="F6" s="55">
        <f t="shared" si="0"/>
        <v>0</v>
      </c>
      <c r="G6" s="53">
        <f>F6*I2</f>
        <v>0</v>
      </c>
    </row>
    <row r="7" spans="1:12" ht="15.75" thickBot="1" x14ac:dyDescent="0.3">
      <c r="A7" s="10"/>
      <c r="B7" s="6" t="s">
        <v>4</v>
      </c>
      <c r="C7" s="58"/>
      <c r="D7" s="76">
        <f>'Birim Ücretler'!C7</f>
        <v>5809.87</v>
      </c>
      <c r="E7" s="85"/>
      <c r="F7" s="55">
        <f t="shared" si="0"/>
        <v>0</v>
      </c>
      <c r="G7" s="53">
        <f>F7*I2</f>
        <v>0</v>
      </c>
    </row>
    <row r="8" spans="1:12" ht="14.25" customHeight="1" thickBot="1" x14ac:dyDescent="0.3">
      <c r="A8" s="10"/>
      <c r="B8" s="6" t="s">
        <v>22</v>
      </c>
      <c r="C8" s="58"/>
      <c r="D8" s="76">
        <f>'Birim Ücretler'!C8</f>
        <v>19366.45</v>
      </c>
      <c r="E8" s="85"/>
      <c r="F8" s="55">
        <f t="shared" si="0"/>
        <v>0</v>
      </c>
      <c r="G8" s="53">
        <f>F8*I2</f>
        <v>0</v>
      </c>
    </row>
    <row r="9" spans="1:12" ht="15.75" thickBot="1" x14ac:dyDescent="0.3">
      <c r="A9" s="11"/>
      <c r="B9" s="61" t="s">
        <v>6</v>
      </c>
      <c r="C9" s="59"/>
      <c r="D9" s="77">
        <f>'Birim Ücretler'!C9</f>
        <v>38733.040000000001</v>
      </c>
      <c r="E9" s="86"/>
      <c r="F9" s="56">
        <f t="shared" si="0"/>
        <v>0</v>
      </c>
      <c r="G9" s="60">
        <f>F9*I2</f>
        <v>0</v>
      </c>
    </row>
    <row r="10" spans="1:12" ht="16.5" thickBot="1" x14ac:dyDescent="0.3">
      <c r="F10" s="2" t="s">
        <v>13</v>
      </c>
      <c r="G10" s="48">
        <f>SUM(G3:G9)</f>
        <v>0</v>
      </c>
      <c r="K10" s="16"/>
    </row>
    <row r="11" spans="1:12" x14ac:dyDescent="0.25">
      <c r="F11" s="2"/>
      <c r="K11" s="16"/>
    </row>
    <row r="13" spans="1:12" x14ac:dyDescent="0.25">
      <c r="C13" s="16"/>
    </row>
    <row r="14" spans="1:12" x14ac:dyDescent="0.25">
      <c r="B14" s="16"/>
      <c r="C14" s="16"/>
    </row>
  </sheetData>
  <mergeCells count="2">
    <mergeCell ref="A1:G1"/>
    <mergeCell ref="E3:E9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597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8"/>
  <sheetViews>
    <sheetView zoomScale="85" zoomScaleNormal="85" workbookViewId="0">
      <selection activeCell="I13" sqref="I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37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v>0.33333333333333331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75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K15:N15"/>
    <mergeCell ref="A1:I1"/>
    <mergeCell ref="F3:F10"/>
    <mergeCell ref="B11:G11"/>
    <mergeCell ref="B12:F12"/>
    <mergeCell ref="B15:F1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8"/>
  <sheetViews>
    <sheetView zoomScale="85" zoomScaleNormal="85" workbookViewId="0">
      <selection activeCell="I13" sqref="I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38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v>0.25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75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K15:N15"/>
    <mergeCell ref="A1:I1"/>
    <mergeCell ref="F3:F10"/>
    <mergeCell ref="B11:G11"/>
    <mergeCell ref="B12:F12"/>
    <mergeCell ref="B15:F1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8"/>
  <sheetViews>
    <sheetView zoomScale="85" zoomScaleNormal="85" workbookViewId="0">
      <selection activeCell="I13" sqref="I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39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v>0.16666666666666666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75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K15:N15"/>
    <mergeCell ref="A1:I1"/>
    <mergeCell ref="F3:F10"/>
    <mergeCell ref="B11:G11"/>
    <mergeCell ref="B12:F12"/>
    <mergeCell ref="B15:F1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8"/>
  <sheetViews>
    <sheetView zoomScale="85" zoomScaleNormal="85" workbookViewId="0">
      <selection activeCell="I13" sqref="I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40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v>8.3333333333333329E-2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75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K15:N15"/>
    <mergeCell ref="A1:I1"/>
    <mergeCell ref="F3:F10"/>
    <mergeCell ref="B11:G11"/>
    <mergeCell ref="B12:F12"/>
    <mergeCell ref="B15:F1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"/>
  <sheetViews>
    <sheetView workbookViewId="0">
      <selection activeCell="D16" sqref="D16"/>
    </sheetView>
  </sheetViews>
  <sheetFormatPr defaultRowHeight="15" x14ac:dyDescent="0.25"/>
  <cols>
    <col min="1" max="1" width="22.140625" customWidth="1"/>
    <col min="2" max="2" width="13.5703125" customWidth="1"/>
    <col min="3" max="3" width="12.42578125" customWidth="1"/>
  </cols>
  <sheetData>
    <row r="1" spans="1:3" x14ac:dyDescent="0.25">
      <c r="B1" s="91" t="s">
        <v>23</v>
      </c>
      <c r="C1" s="91"/>
    </row>
    <row r="2" spans="1:3" x14ac:dyDescent="0.25">
      <c r="B2" t="s">
        <v>24</v>
      </c>
      <c r="C2" t="s">
        <v>25</v>
      </c>
    </row>
    <row r="3" spans="1:3" x14ac:dyDescent="0.25">
      <c r="A3" t="s">
        <v>20</v>
      </c>
      <c r="B3" s="81"/>
      <c r="C3" s="81">
        <v>242.28</v>
      </c>
    </row>
    <row r="4" spans="1:3" x14ac:dyDescent="0.25">
      <c r="A4" t="s">
        <v>1</v>
      </c>
      <c r="B4" s="81"/>
      <c r="C4" s="81">
        <v>726.49</v>
      </c>
    </row>
    <row r="5" spans="1:3" x14ac:dyDescent="0.25">
      <c r="A5" t="s">
        <v>2</v>
      </c>
      <c r="B5" s="81"/>
      <c r="C5" s="81">
        <v>1452.18</v>
      </c>
    </row>
    <row r="6" spans="1:3" x14ac:dyDescent="0.25">
      <c r="A6" t="s">
        <v>3</v>
      </c>
      <c r="B6" s="81"/>
      <c r="C6" s="81">
        <v>2904.89</v>
      </c>
    </row>
    <row r="7" spans="1:3" x14ac:dyDescent="0.25">
      <c r="A7" t="s">
        <v>4</v>
      </c>
      <c r="B7" s="81"/>
      <c r="C7" s="81">
        <v>5809.87</v>
      </c>
    </row>
    <row r="8" spans="1:3" x14ac:dyDescent="0.25">
      <c r="A8" t="s">
        <v>22</v>
      </c>
      <c r="B8" s="81"/>
      <c r="C8" s="81">
        <v>19366.45</v>
      </c>
    </row>
    <row r="9" spans="1:3" x14ac:dyDescent="0.25">
      <c r="A9" t="s">
        <v>6</v>
      </c>
      <c r="B9" s="81"/>
      <c r="C9" s="81">
        <v>38733.040000000001</v>
      </c>
    </row>
    <row r="10" spans="1:3" x14ac:dyDescent="0.25">
      <c r="A10" t="s">
        <v>7</v>
      </c>
      <c r="B10" s="81">
        <v>3025.98</v>
      </c>
      <c r="C10" s="81"/>
    </row>
  </sheetData>
  <mergeCells count="1">
    <mergeCell ref="B1:C1"/>
  </mergeCells>
  <pageMargins left="0.7" right="0.7" top="0.75" bottom="0.75" header="0.3" footer="0.3"/>
  <pageSetup paperSize="9" orientation="portrait" verticalDpi="597" r:id="rId1"/>
  <headerFooter>
    <oddHeader>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4"/>
  <sheetViews>
    <sheetView workbookViewId="0">
      <selection activeCell="F21" sqref="F21"/>
    </sheetView>
  </sheetViews>
  <sheetFormatPr defaultRowHeight="15" x14ac:dyDescent="0.25"/>
  <cols>
    <col min="2" max="3" width="25" customWidth="1"/>
    <col min="4" max="4" width="25" style="63" customWidth="1"/>
  </cols>
  <sheetData>
    <row r="1" spans="1:4" ht="33.75" customHeight="1" thickBot="1" x14ac:dyDescent="0.3">
      <c r="B1" s="64" t="s">
        <v>54</v>
      </c>
      <c r="C1" s="65" t="s">
        <v>55</v>
      </c>
      <c r="D1" s="74" t="s">
        <v>56</v>
      </c>
    </row>
    <row r="2" spans="1:4" x14ac:dyDescent="0.25">
      <c r="A2" s="66" t="s">
        <v>53</v>
      </c>
      <c r="B2" s="67"/>
      <c r="C2" s="67">
        <f>'Yıllık Kullanma Ücreti'!G10</f>
        <v>0</v>
      </c>
      <c r="D2" s="71">
        <f>'Yıllık Kullanma Ücreti'!G10</f>
        <v>0</v>
      </c>
    </row>
    <row r="3" spans="1:4" x14ac:dyDescent="0.25">
      <c r="A3" s="7" t="s">
        <v>41</v>
      </c>
      <c r="B3" s="68">
        <f>Ocak!G12</f>
        <v>0</v>
      </c>
      <c r="C3" s="68">
        <f>Ocak!I12</f>
        <v>0</v>
      </c>
      <c r="D3" s="72">
        <f>Ocak!I13</f>
        <v>0</v>
      </c>
    </row>
    <row r="4" spans="1:4" x14ac:dyDescent="0.25">
      <c r="A4" s="7" t="s">
        <v>42</v>
      </c>
      <c r="B4" s="68">
        <f>Şubat!G12</f>
        <v>0</v>
      </c>
      <c r="C4" s="68">
        <f>Şubat!I12</f>
        <v>0</v>
      </c>
      <c r="D4" s="72">
        <f>Şubat!I13</f>
        <v>0</v>
      </c>
    </row>
    <row r="5" spans="1:4" x14ac:dyDescent="0.25">
      <c r="A5" s="7" t="s">
        <v>43</v>
      </c>
      <c r="B5" s="68">
        <f>Mart!G12</f>
        <v>0</v>
      </c>
      <c r="C5" s="68">
        <f>Mart!I12</f>
        <v>0</v>
      </c>
      <c r="D5" s="72">
        <f>Mart!I13</f>
        <v>0</v>
      </c>
    </row>
    <row r="6" spans="1:4" x14ac:dyDescent="0.25">
      <c r="A6" s="7" t="s">
        <v>44</v>
      </c>
      <c r="B6" s="68">
        <f>Nisan!G12</f>
        <v>0</v>
      </c>
      <c r="C6" s="68">
        <f>Nisan!I12</f>
        <v>0</v>
      </c>
      <c r="D6" s="72">
        <f>Nisan!I13</f>
        <v>0</v>
      </c>
    </row>
    <row r="7" spans="1:4" x14ac:dyDescent="0.25">
      <c r="A7" s="7" t="s">
        <v>45</v>
      </c>
      <c r="B7" s="68">
        <f>Mayıs!G12</f>
        <v>0</v>
      </c>
      <c r="C7" s="68">
        <f>Mayıs!I12</f>
        <v>0</v>
      </c>
      <c r="D7" s="72">
        <f>Mayıs!I13</f>
        <v>0</v>
      </c>
    </row>
    <row r="8" spans="1:4" x14ac:dyDescent="0.25">
      <c r="A8" s="7" t="s">
        <v>46</v>
      </c>
      <c r="B8" s="68">
        <f>Haziran!G12</f>
        <v>0</v>
      </c>
      <c r="C8" s="68">
        <f>Haziran!I12</f>
        <v>0</v>
      </c>
      <c r="D8" s="72">
        <f>Haziran!I13</f>
        <v>0</v>
      </c>
    </row>
    <row r="9" spans="1:4" x14ac:dyDescent="0.25">
      <c r="A9" s="7" t="s">
        <v>47</v>
      </c>
      <c r="B9" s="68">
        <f>Temmuz!G12</f>
        <v>0</v>
      </c>
      <c r="C9" s="68">
        <f>Temmuz!I12</f>
        <v>0</v>
      </c>
      <c r="D9" s="72">
        <f>Temmuz!I13</f>
        <v>0</v>
      </c>
    </row>
    <row r="10" spans="1:4" x14ac:dyDescent="0.25">
      <c r="A10" s="7" t="s">
        <v>48</v>
      </c>
      <c r="B10" s="68">
        <f>Ağustos!G12</f>
        <v>0</v>
      </c>
      <c r="C10" s="68">
        <f>Ağustos!I12</f>
        <v>0</v>
      </c>
      <c r="D10" s="72">
        <f>Ağustos!I13</f>
        <v>0</v>
      </c>
    </row>
    <row r="11" spans="1:4" x14ac:dyDescent="0.25">
      <c r="A11" s="7" t="s">
        <v>49</v>
      </c>
      <c r="B11" s="68">
        <f>Eylül!G12</f>
        <v>0</v>
      </c>
      <c r="C11" s="68">
        <f>Eylül!I12</f>
        <v>0</v>
      </c>
      <c r="D11" s="72">
        <f>Eylül!I13</f>
        <v>0</v>
      </c>
    </row>
    <row r="12" spans="1:4" x14ac:dyDescent="0.25">
      <c r="A12" s="7" t="s">
        <v>50</v>
      </c>
      <c r="B12" s="68">
        <f>Ekim!G12</f>
        <v>0</v>
      </c>
      <c r="C12" s="68">
        <f>Ekim!I12</f>
        <v>0</v>
      </c>
      <c r="D12" s="72">
        <f>Ekim!I13</f>
        <v>0</v>
      </c>
    </row>
    <row r="13" spans="1:4" x14ac:dyDescent="0.25">
      <c r="A13" s="7" t="s">
        <v>51</v>
      </c>
      <c r="B13" s="68">
        <f>Kasım!G12</f>
        <v>0</v>
      </c>
      <c r="C13" s="68">
        <f>Kasım!I12</f>
        <v>0</v>
      </c>
      <c r="D13" s="72">
        <f>Kasım!I13</f>
        <v>0</v>
      </c>
    </row>
    <row r="14" spans="1:4" ht="15.75" thickBot="1" x14ac:dyDescent="0.3">
      <c r="A14" s="69" t="s">
        <v>52</v>
      </c>
      <c r="B14" s="70">
        <f>Aralık!G12</f>
        <v>0</v>
      </c>
      <c r="C14" s="70">
        <f>Aralık!I12</f>
        <v>0</v>
      </c>
      <c r="D14" s="73">
        <f>Aralık!I13</f>
        <v>0</v>
      </c>
    </row>
  </sheetData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8"/>
  <sheetViews>
    <sheetView zoomScale="85" zoomScaleNormal="85" workbookViewId="0">
      <selection activeCell="G10" sqref="G10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29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f>12/12</f>
        <v>1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47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B15:F15"/>
    <mergeCell ref="K15:N15"/>
    <mergeCell ref="A1:I1"/>
    <mergeCell ref="F3:F10"/>
    <mergeCell ref="B11:G11"/>
    <mergeCell ref="B12:F12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8"/>
  <sheetViews>
    <sheetView zoomScale="85" zoomScaleNormal="85" workbookViewId="0">
      <selection activeCell="I13" sqref="I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30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v>0.91666666666666663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75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K15:N15"/>
    <mergeCell ref="A1:I1"/>
    <mergeCell ref="F3:F10"/>
    <mergeCell ref="B11:G11"/>
    <mergeCell ref="B12:F12"/>
    <mergeCell ref="B15:F1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8"/>
  <sheetViews>
    <sheetView zoomScale="85" zoomScaleNormal="85" workbookViewId="0">
      <selection activeCell="I13" sqref="I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31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v>0.83333333333333337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75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K15:N15"/>
    <mergeCell ref="A1:I1"/>
    <mergeCell ref="F3:F10"/>
    <mergeCell ref="B11:G11"/>
    <mergeCell ref="B12:F12"/>
    <mergeCell ref="B15:F1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8"/>
  <sheetViews>
    <sheetView zoomScale="85" zoomScaleNormal="85" workbookViewId="0">
      <selection activeCell="I13" sqref="I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32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v>0.75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75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K15:N15"/>
    <mergeCell ref="A1:I1"/>
    <mergeCell ref="F3:F10"/>
    <mergeCell ref="B11:G11"/>
    <mergeCell ref="B12:F12"/>
    <mergeCell ref="B15:F1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85" zoomScaleNormal="85" workbookViewId="0">
      <selection activeCell="I13" sqref="I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33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v>0.66666666666666663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75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K15:N15"/>
    <mergeCell ref="A1:I1"/>
    <mergeCell ref="F3:F10"/>
    <mergeCell ref="B11:G11"/>
    <mergeCell ref="B12:F12"/>
    <mergeCell ref="B15:F1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8"/>
  <sheetViews>
    <sheetView zoomScale="85" zoomScaleNormal="85" workbookViewId="0">
      <selection activeCell="I13" sqref="I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34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v>0.58333333333333337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75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K15:N15"/>
    <mergeCell ref="A1:I1"/>
    <mergeCell ref="F3:F10"/>
    <mergeCell ref="B11:G11"/>
    <mergeCell ref="B12:F12"/>
    <mergeCell ref="B15:F1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8"/>
  <sheetViews>
    <sheetView zoomScale="85" zoomScaleNormal="85" workbookViewId="0">
      <selection activeCell="I13" sqref="I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35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v>0.5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75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K15:N15"/>
    <mergeCell ref="A1:I1"/>
    <mergeCell ref="F3:F10"/>
    <mergeCell ref="B11:G11"/>
    <mergeCell ref="B12:F12"/>
    <mergeCell ref="B15:F1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8"/>
  <sheetViews>
    <sheetView zoomScale="85" zoomScaleNormal="85" workbookViewId="0">
      <selection activeCell="I13" sqref="I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9" width="14.28515625" customWidth="1"/>
    <col min="10" max="10" width="16.140625" customWidth="1"/>
    <col min="11" max="11" width="13.140625" style="3" customWidth="1"/>
    <col min="12" max="17" width="13.140625" customWidth="1"/>
  </cols>
  <sheetData>
    <row r="1" spans="1:17" ht="15.75" thickBot="1" x14ac:dyDescent="0.3">
      <c r="A1" s="83" t="s">
        <v>36</v>
      </c>
      <c r="B1" s="83"/>
      <c r="C1" s="83"/>
      <c r="D1" s="83"/>
      <c r="E1" s="83"/>
      <c r="F1" s="83"/>
      <c r="G1" s="83"/>
      <c r="H1" s="83"/>
      <c r="I1" s="83"/>
    </row>
    <row r="2" spans="1:17" s="1" customFormat="1" ht="60.75" thickBot="1" x14ac:dyDescent="0.3">
      <c r="A2" s="17"/>
      <c r="B2" s="18"/>
      <c r="C2" s="19" t="s">
        <v>11</v>
      </c>
      <c r="D2" s="19" t="s">
        <v>57</v>
      </c>
      <c r="E2" s="19" t="s">
        <v>58</v>
      </c>
      <c r="F2" s="19"/>
      <c r="G2" s="19" t="s">
        <v>59</v>
      </c>
      <c r="H2" s="19" t="s">
        <v>60</v>
      </c>
      <c r="I2" s="20" t="s">
        <v>61</v>
      </c>
      <c r="J2" s="46" t="s">
        <v>14</v>
      </c>
      <c r="K2" s="82">
        <v>0.41666666666666669</v>
      </c>
      <c r="M2" s="4"/>
      <c r="N2" s="1" t="s">
        <v>15</v>
      </c>
    </row>
    <row r="3" spans="1:17" ht="16.5" customHeight="1" thickBot="1" x14ac:dyDescent="0.3">
      <c r="A3" s="9" t="s">
        <v>16</v>
      </c>
      <c r="B3" s="5" t="s">
        <v>20</v>
      </c>
      <c r="C3" s="13"/>
      <c r="D3" s="25"/>
      <c r="E3" s="78">
        <f>'Birim Ücretler'!C3</f>
        <v>242.28</v>
      </c>
      <c r="F3" s="84"/>
      <c r="G3" s="22"/>
      <c r="H3" s="25">
        <f t="shared" ref="H3:H9" si="0">C3*E3*2</f>
        <v>0</v>
      </c>
      <c r="I3" s="30">
        <f>H3*K2</f>
        <v>0</v>
      </c>
    </row>
    <row r="4" spans="1:17" ht="15.75" thickBot="1" x14ac:dyDescent="0.3">
      <c r="A4" s="10"/>
      <c r="B4" s="6" t="s">
        <v>1</v>
      </c>
      <c r="C4" s="14"/>
      <c r="D4" s="26"/>
      <c r="E4" s="78">
        <f>'Birim Ücretler'!C4</f>
        <v>726.49</v>
      </c>
      <c r="F4" s="85"/>
      <c r="G4" s="23"/>
      <c r="H4" s="26">
        <f t="shared" si="0"/>
        <v>0</v>
      </c>
      <c r="I4" s="31">
        <f>H4*K2</f>
        <v>0</v>
      </c>
    </row>
    <row r="5" spans="1:17" ht="15.75" thickBot="1" x14ac:dyDescent="0.3">
      <c r="A5" s="10"/>
      <c r="B5" s="7" t="s">
        <v>2</v>
      </c>
      <c r="C5" s="14"/>
      <c r="D5" s="26"/>
      <c r="E5" s="78">
        <f>'Birim Ücretler'!C5</f>
        <v>1452.18</v>
      </c>
      <c r="F5" s="85"/>
      <c r="G5" s="23"/>
      <c r="H5" s="26">
        <f t="shared" si="0"/>
        <v>0</v>
      </c>
      <c r="I5" s="31">
        <f>H5*K2</f>
        <v>0</v>
      </c>
    </row>
    <row r="6" spans="1:17" ht="15.75" thickBot="1" x14ac:dyDescent="0.3">
      <c r="A6" s="10"/>
      <c r="B6" s="6" t="s">
        <v>3</v>
      </c>
      <c r="C6" s="14"/>
      <c r="D6" s="26"/>
      <c r="E6" s="78">
        <f>'Birim Ücretler'!C6</f>
        <v>2904.89</v>
      </c>
      <c r="F6" s="85"/>
      <c r="G6" s="23"/>
      <c r="H6" s="26">
        <f t="shared" si="0"/>
        <v>0</v>
      </c>
      <c r="I6" s="31">
        <f>H6*K2</f>
        <v>0</v>
      </c>
    </row>
    <row r="7" spans="1:17" ht="15.75" thickBot="1" x14ac:dyDescent="0.3">
      <c r="A7" s="10"/>
      <c r="B7" s="6" t="s">
        <v>4</v>
      </c>
      <c r="C7" s="14"/>
      <c r="D7" s="26"/>
      <c r="E7" s="78">
        <f>'Birim Ücretler'!C7</f>
        <v>5809.87</v>
      </c>
      <c r="F7" s="85"/>
      <c r="G7" s="23"/>
      <c r="H7" s="26">
        <f t="shared" si="0"/>
        <v>0</v>
      </c>
      <c r="I7" s="31">
        <f>H7*K2</f>
        <v>0</v>
      </c>
    </row>
    <row r="8" spans="1:17" ht="14.25" customHeight="1" thickBot="1" x14ac:dyDescent="0.3">
      <c r="A8" s="10"/>
      <c r="B8" s="6" t="s">
        <v>22</v>
      </c>
      <c r="C8" s="14"/>
      <c r="D8" s="26"/>
      <c r="E8" s="78">
        <f>'Birim Ücretler'!C8</f>
        <v>19366.45</v>
      </c>
      <c r="F8" s="85"/>
      <c r="G8" s="23"/>
      <c r="H8" s="26">
        <f t="shared" si="0"/>
        <v>0</v>
      </c>
      <c r="I8" s="31">
        <f>H8*K2</f>
        <v>0</v>
      </c>
    </row>
    <row r="9" spans="1:17" x14ac:dyDescent="0.25">
      <c r="A9" s="10"/>
      <c r="B9" s="6" t="s">
        <v>6</v>
      </c>
      <c r="C9" s="14"/>
      <c r="D9" s="26"/>
      <c r="E9" s="78">
        <f>'Birim Ücretler'!C9</f>
        <v>38733.040000000001</v>
      </c>
      <c r="F9" s="85"/>
      <c r="G9" s="23"/>
      <c r="H9" s="26">
        <f t="shared" si="0"/>
        <v>0</v>
      </c>
      <c r="I9" s="31">
        <f>H9*K2</f>
        <v>0</v>
      </c>
    </row>
    <row r="10" spans="1:17" ht="15.75" thickBot="1" x14ac:dyDescent="0.3">
      <c r="A10" s="11"/>
      <c r="B10" s="8" t="s">
        <v>7</v>
      </c>
      <c r="C10" s="15">
        <f>SUM(C3:C9)*2</f>
        <v>0</v>
      </c>
      <c r="D10" s="79">
        <f>'Birim Ücretler'!B10</f>
        <v>3025.98</v>
      </c>
      <c r="E10" s="80"/>
      <c r="F10" s="85"/>
      <c r="G10" s="24">
        <f>C10*D10</f>
        <v>0</v>
      </c>
      <c r="H10" s="27"/>
      <c r="I10" s="32">
        <f>SUM(I3:I9)</f>
        <v>0</v>
      </c>
    </row>
    <row r="11" spans="1:17" ht="15.75" thickBot="1" x14ac:dyDescent="0.3">
      <c r="A11" s="12" t="s">
        <v>8</v>
      </c>
      <c r="B11" s="88"/>
      <c r="C11" s="89"/>
      <c r="D11" s="89"/>
      <c r="E11" s="89"/>
      <c r="F11" s="89"/>
      <c r="G11" s="90"/>
      <c r="H11" s="28">
        <f>Q24*2</f>
        <v>0</v>
      </c>
      <c r="I11" s="33">
        <f>H11*K2</f>
        <v>0</v>
      </c>
      <c r="M11" s="16"/>
    </row>
    <row r="12" spans="1:17" ht="16.5" thickBot="1" x14ac:dyDescent="0.3">
      <c r="A12" s="21" t="s">
        <v>12</v>
      </c>
      <c r="B12" s="88"/>
      <c r="C12" s="89"/>
      <c r="D12" s="89"/>
      <c r="E12" s="89"/>
      <c r="F12" s="90"/>
      <c r="G12" s="49">
        <f>SUM(G3:G11)</f>
        <v>0</v>
      </c>
      <c r="H12" s="29"/>
      <c r="I12" s="50">
        <f>SUM(I3:I11)-I10</f>
        <v>0</v>
      </c>
      <c r="M12" s="16"/>
    </row>
    <row r="13" spans="1:17" ht="16.5" thickBot="1" x14ac:dyDescent="0.3">
      <c r="H13" s="2" t="s">
        <v>13</v>
      </c>
      <c r="I13" s="51">
        <f>G12+I12</f>
        <v>0</v>
      </c>
      <c r="M13" s="16"/>
    </row>
    <row r="14" spans="1:17" x14ac:dyDescent="0.25">
      <c r="D14" s="16"/>
      <c r="M14" s="16"/>
    </row>
    <row r="15" spans="1:17" s="34" customFormat="1" ht="15.75" x14ac:dyDescent="0.25">
      <c r="B15" s="87" t="s">
        <v>17</v>
      </c>
      <c r="C15" s="87"/>
      <c r="D15" s="87"/>
      <c r="E15" s="87"/>
      <c r="F15" s="87"/>
      <c r="I15" s="35"/>
      <c r="K15" s="87" t="s">
        <v>18</v>
      </c>
      <c r="L15" s="87"/>
      <c r="M15" s="87"/>
      <c r="N15" s="87"/>
      <c r="O15" s="75"/>
    </row>
    <row r="16" spans="1:17" s="34" customFormat="1" ht="102" x14ac:dyDescent="0.25">
      <c r="A16" s="36" t="s">
        <v>21</v>
      </c>
      <c r="B16" s="37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38" t="s">
        <v>5</v>
      </c>
      <c r="H16" s="38" t="s">
        <v>6</v>
      </c>
      <c r="I16" s="35"/>
      <c r="J16" s="36" t="s">
        <v>19</v>
      </c>
      <c r="K16" s="37" t="s">
        <v>0</v>
      </c>
      <c r="L16" s="38" t="s">
        <v>1</v>
      </c>
      <c r="M16" s="38" t="s">
        <v>2</v>
      </c>
      <c r="N16" s="38" t="s">
        <v>3</v>
      </c>
      <c r="O16" s="38" t="s">
        <v>4</v>
      </c>
      <c r="P16" s="38" t="s">
        <v>5</v>
      </c>
      <c r="Q16" s="38" t="s">
        <v>6</v>
      </c>
    </row>
    <row r="17" spans="1:17" s="34" customFormat="1" ht="38.25" customHeight="1" x14ac:dyDescent="0.25">
      <c r="A17" s="39" t="s">
        <v>0</v>
      </c>
      <c r="B17" s="40"/>
      <c r="C17" s="41"/>
      <c r="D17" s="41"/>
      <c r="E17" s="41"/>
      <c r="F17" s="41"/>
      <c r="G17" s="41"/>
      <c r="H17" s="41"/>
      <c r="I17" s="42"/>
      <c r="J17" s="37" t="s">
        <v>0</v>
      </c>
      <c r="K17" s="40"/>
      <c r="L17" s="43">
        <f>C17*('Birim Ücretler'!C4-'Birim Ücretler'!C3)</f>
        <v>0</v>
      </c>
      <c r="M17" s="43">
        <f>D17*('Birim Ücretler'!C5-'Birim Ücretler'!C3)</f>
        <v>0</v>
      </c>
      <c r="N17" s="43">
        <f>E17*('Birim Ücretler'!C6-'Birim Ücretler'!C3)</f>
        <v>0</v>
      </c>
      <c r="O17" s="43">
        <f>F17*('Birim Ücretler'!C7-'Birim Ücretler'!C3)</f>
        <v>0</v>
      </c>
      <c r="P17" s="43">
        <f>G17*('Birim Ücretler'!C8-'Birim Ücretler'!C3)</f>
        <v>0</v>
      </c>
      <c r="Q17" s="43">
        <f>H17*('Birim Ücretler'!C9-'Birim Ücretler'!C3)</f>
        <v>0</v>
      </c>
    </row>
    <row r="18" spans="1:17" s="34" customFormat="1" ht="38.25" customHeight="1" x14ac:dyDescent="0.25">
      <c r="A18" s="38" t="s">
        <v>1</v>
      </c>
      <c r="B18" s="40"/>
      <c r="C18" s="40"/>
      <c r="D18" s="41"/>
      <c r="E18" s="41"/>
      <c r="F18" s="41"/>
      <c r="G18" s="41"/>
      <c r="H18" s="41"/>
      <c r="I18" s="35"/>
      <c r="J18" s="38" t="s">
        <v>1</v>
      </c>
      <c r="K18" s="40"/>
      <c r="L18" s="40"/>
      <c r="M18" s="43">
        <f>D18*('Birim Ücretler'!C5-'Birim Ücretler'!C4)</f>
        <v>0</v>
      </c>
      <c r="N18" s="43">
        <f>E18*('Birim Ücretler'!C6-'Birim Ücretler'!C4)</f>
        <v>0</v>
      </c>
      <c r="O18" s="43">
        <f>F18*('Birim Ücretler'!C7-'Birim Ücretler'!C4)</f>
        <v>0</v>
      </c>
      <c r="P18" s="43">
        <f>G18*('Birim Ücretler'!C8-'Birim Ücretler'!C4)</f>
        <v>0</v>
      </c>
      <c r="Q18" s="43">
        <f>H18*('Birim Ücretler'!C9-'Birim Ücretler'!C4)</f>
        <v>0</v>
      </c>
    </row>
    <row r="19" spans="1:17" s="34" customFormat="1" ht="38.25" customHeight="1" x14ac:dyDescent="0.25">
      <c r="A19" s="38" t="s">
        <v>2</v>
      </c>
      <c r="B19" s="40"/>
      <c r="C19" s="40"/>
      <c r="D19" s="40"/>
      <c r="E19" s="41"/>
      <c r="F19" s="41"/>
      <c r="G19" s="41"/>
      <c r="H19" s="41"/>
      <c r="I19" s="35"/>
      <c r="J19" s="38" t="s">
        <v>2</v>
      </c>
      <c r="K19" s="40"/>
      <c r="L19" s="40"/>
      <c r="M19" s="40"/>
      <c r="N19" s="43">
        <f>E19*('Birim Ücretler'!C6-'Birim Ücretler'!C5)</f>
        <v>0</v>
      </c>
      <c r="O19" s="43">
        <f>F19*('Birim Ücretler'!C7-'Birim Ücretler'!C5)</f>
        <v>0</v>
      </c>
      <c r="P19" s="43">
        <f>G19*('Birim Ücretler'!C8-'Birim Ücretler'!C5)</f>
        <v>0</v>
      </c>
      <c r="Q19" s="43">
        <f>H19*('Birim Ücretler'!C9-'Birim Ücretler'!C5)</f>
        <v>0</v>
      </c>
    </row>
    <row r="20" spans="1:17" s="34" customFormat="1" ht="38.25" customHeight="1" x14ac:dyDescent="0.25">
      <c r="A20" s="38" t="s">
        <v>3</v>
      </c>
      <c r="B20" s="40"/>
      <c r="C20" s="40"/>
      <c r="D20" s="40"/>
      <c r="E20" s="40"/>
      <c r="F20" s="41"/>
      <c r="G20" s="41"/>
      <c r="H20" s="41"/>
      <c r="I20" s="35"/>
      <c r="J20" s="38" t="s">
        <v>3</v>
      </c>
      <c r="K20" s="40"/>
      <c r="L20" s="40"/>
      <c r="M20" s="40"/>
      <c r="N20" s="40"/>
      <c r="O20" s="43">
        <f>F20*('Birim Ücretler'!C7-'Birim Ücretler'!C6)</f>
        <v>0</v>
      </c>
      <c r="P20" s="43">
        <f>G20*('Birim Ücretler'!C8-'Birim Ücretler'!C6)</f>
        <v>0</v>
      </c>
      <c r="Q20" s="43">
        <f>H20*('Birim Ücretler'!C9-'Birim Ücretler'!C6)</f>
        <v>0</v>
      </c>
    </row>
    <row r="21" spans="1:17" s="34" customFormat="1" ht="38.25" customHeight="1" x14ac:dyDescent="0.25">
      <c r="A21" s="38" t="s">
        <v>4</v>
      </c>
      <c r="B21" s="40"/>
      <c r="C21" s="40"/>
      <c r="D21" s="40"/>
      <c r="E21" s="40"/>
      <c r="F21" s="40"/>
      <c r="G21" s="41"/>
      <c r="H21" s="41"/>
      <c r="I21" s="35"/>
      <c r="J21" s="38" t="s">
        <v>4</v>
      </c>
      <c r="K21" s="40"/>
      <c r="L21" s="40"/>
      <c r="M21" s="40"/>
      <c r="N21" s="40"/>
      <c r="O21" s="40"/>
      <c r="P21" s="43">
        <f>G21*('Birim Ücretler'!C8-'Birim Ücretler'!C7)</f>
        <v>0</v>
      </c>
      <c r="Q21" s="43">
        <f>H21*('Birim Ücretler'!C9-'Birim Ücretler'!C7)</f>
        <v>0</v>
      </c>
    </row>
    <row r="22" spans="1:17" s="34" customFormat="1" ht="38.25" customHeight="1" x14ac:dyDescent="0.25">
      <c r="A22" s="38" t="s">
        <v>5</v>
      </c>
      <c r="B22" s="40"/>
      <c r="C22" s="40"/>
      <c r="D22" s="40"/>
      <c r="E22" s="40"/>
      <c r="F22" s="40"/>
      <c r="G22" s="40"/>
      <c r="H22" s="41"/>
      <c r="I22" s="35"/>
      <c r="J22" s="38" t="s">
        <v>5</v>
      </c>
      <c r="K22" s="40"/>
      <c r="L22" s="40"/>
      <c r="M22" s="40"/>
      <c r="N22" s="40"/>
      <c r="O22" s="40"/>
      <c r="P22" s="40"/>
      <c r="Q22" s="43">
        <f>H22*('Birim Ücretler'!C9-'Birim Ücretler'!C8)</f>
        <v>0</v>
      </c>
    </row>
    <row r="23" spans="1:17" s="34" customFormat="1" ht="38.25" customHeight="1" x14ac:dyDescent="0.25">
      <c r="A23" s="38" t="s">
        <v>6</v>
      </c>
      <c r="B23" s="40"/>
      <c r="C23" s="40"/>
      <c r="D23" s="40"/>
      <c r="E23" s="40"/>
      <c r="F23" s="40"/>
      <c r="G23" s="40"/>
      <c r="H23" s="40"/>
      <c r="I23" s="35"/>
      <c r="J23" s="38" t="s">
        <v>6</v>
      </c>
      <c r="K23" s="40"/>
      <c r="L23" s="40"/>
      <c r="M23" s="40"/>
      <c r="N23" s="40"/>
      <c r="O23" s="40"/>
      <c r="P23" s="40"/>
      <c r="Q23" s="40"/>
    </row>
    <row r="24" spans="1:17" s="34" customFormat="1" ht="38.25" customHeight="1" x14ac:dyDescent="0.25">
      <c r="A24" s="44" t="s">
        <v>9</v>
      </c>
      <c r="B24" s="40"/>
      <c r="C24" s="40"/>
      <c r="D24" s="40"/>
      <c r="E24" s="40"/>
      <c r="F24" s="40"/>
      <c r="G24" s="40"/>
      <c r="H24" s="45">
        <f>SUM(C17:H17,D18:H18,E19:H19,F20:H20,G21:H21,H22)</f>
        <v>0</v>
      </c>
      <c r="I24" s="35"/>
      <c r="J24" s="44" t="s">
        <v>10</v>
      </c>
      <c r="K24" s="40"/>
      <c r="L24" s="40"/>
      <c r="M24" s="40"/>
      <c r="N24" s="40"/>
      <c r="O24" s="40"/>
      <c r="P24" s="40"/>
      <c r="Q24" s="43">
        <f>SUM(L17:Q17,M18:Q18,N19:Q19,O20:Q20,P21:Q21,Q22)</f>
        <v>0</v>
      </c>
    </row>
    <row r="26" spans="1:17" ht="33.75" customHeight="1" x14ac:dyDescent="0.25"/>
    <row r="27" spans="1:17" x14ac:dyDescent="0.25">
      <c r="C27" s="16"/>
    </row>
    <row r="28" spans="1:17" x14ac:dyDescent="0.25">
      <c r="B28" s="16"/>
      <c r="C28" s="16"/>
    </row>
  </sheetData>
  <mergeCells count="6">
    <mergeCell ref="K15:N15"/>
    <mergeCell ref="A1:I1"/>
    <mergeCell ref="F3:F10"/>
    <mergeCell ref="B11:G11"/>
    <mergeCell ref="B12:F12"/>
    <mergeCell ref="B15:F15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597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15</vt:i4>
      </vt:variant>
    </vt:vector>
  </HeadingPairs>
  <TitlesOfParts>
    <vt:vector size="15" baseType="lpstr">
      <vt:lpstr>Yıllık Kullanma Ücreti</vt:lpstr>
      <vt:lpstr>Ocak</vt:lpstr>
      <vt:lpstr>Şubat</vt:lpstr>
      <vt:lpstr>Mart</vt:lpstr>
      <vt:lpstr>Nisan</vt:lpstr>
      <vt:lpstr>Mayıs</vt:lpstr>
      <vt:lpstr>Haziran</vt:lpstr>
      <vt:lpstr>Temmuz</vt:lpstr>
      <vt:lpstr>Ağustos</vt:lpstr>
      <vt:lpstr>Eylül</vt:lpstr>
      <vt:lpstr>Ekim</vt:lpstr>
      <vt:lpstr>Kasım</vt:lpstr>
      <vt:lpstr>Aralık</vt:lpstr>
      <vt:lpstr>Birim Ücretler</vt:lpstr>
      <vt:lpstr>Tahakkuk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2025-12-31T11:37:55Z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LabelXML">
    <vt:lpwstr>&lt;?xml version="1.0" encoding="us-ascii"?&gt;&lt;sisl xmlns:xsd="http://www.w3.org/2001/XMLSchema" xmlns:xsi="http://www.w3.org/2001/XMLSchema-instance" sislVersion="0" policy="06b88be1-581b-4ca2-b20f-13331b601e41" origin="userSelected" xmlns="http://www.boldonj</vt:lpwstr>
  </property>
  <property fmtid="{D5CDD505-2E9C-101B-9397-08002B2CF9AE}" pid="3" name="bjDocumentLabelXML-0">
    <vt:lpwstr>ames.com/2008/01/sie/internal/label"&gt;&lt;element uid="id_classification_unclassified" value="" /&gt;&lt;/sisl&gt;</vt:lpwstr>
  </property>
  <property fmtid="{D5CDD505-2E9C-101B-9397-08002B2CF9AE}" pid="4" name="bjLabelRefreshRequired">
    <vt:lpwstr>FileClassifier</vt:lpwstr>
  </property>
  <property fmtid="{D5CDD505-2E9C-101B-9397-08002B2CF9AE}" pid="5" name="geodilabelclass">
    <vt:lpwstr>id_classification_kurumozel=d36d9a67-b760-4689-ad88-96381e595636</vt:lpwstr>
  </property>
  <property fmtid="{D5CDD505-2E9C-101B-9397-08002B2CF9AE}" pid="6" name="geodilabeluser">
    <vt:lpwstr>user=enis.cakir</vt:lpwstr>
  </property>
  <property fmtid="{D5CDD505-2E9C-101B-9397-08002B2CF9AE}" pid="7" name="geodilabeltime">
    <vt:lpwstr>datetime=2024-11-27T08:22:10.418Z</vt:lpwstr>
  </property>
</Properties>
</file>